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6 JUNIO 2026/ENVIO/"/>
    </mc:Choice>
  </mc:AlternateContent>
  <xr:revisionPtr revIDLastSave="2" documentId="8_{4B5F9A32-7147-4C8A-A71E-15B1DB14306B}" xr6:coauthVersionLast="47" xr6:coauthVersionMax="47" xr10:uidLastSave="{B2ED5AA7-F787-4C9A-B4C5-730EAB0C9B0F}"/>
  <bookViews>
    <workbookView xWindow="-120" yWindow="-120" windowWidth="29040" windowHeight="15840" tabRatio="831" xr2:uid="{00000000-000D-0000-FFFF-FFFF00000000}"/>
  </bookViews>
  <sheets>
    <sheet name="ESTADO DE RESULTADO" sheetId="33" r:id="rId1"/>
    <sheet name="FECHAS" sheetId="36" state="hidden" r:id="rId2"/>
  </sheets>
  <definedNames>
    <definedName name="_xlnm.Print_Area" localSheetId="0">'ESTADO DE RESULTADO'!$A$1:$D$56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3" l="1"/>
  <c r="D11" i="33"/>
  <c r="C16" i="33" l="1"/>
  <c r="D16" i="33"/>
  <c r="D48" i="33" l="1"/>
  <c r="B3" i="33" l="1"/>
  <c r="D41" i="33" l="1"/>
  <c r="D31" i="33"/>
  <c r="D27" i="33"/>
  <c r="D18" i="33" l="1"/>
  <c r="D22" i="33" s="1"/>
  <c r="D33" i="33" s="1"/>
  <c r="D43" i="33" s="1"/>
  <c r="D50" i="33" s="1"/>
  <c r="C48" i="33" l="1"/>
  <c r="C41" i="33"/>
  <c r="C31" i="33"/>
  <c r="C27" i="33"/>
  <c r="C18" i="33" l="1"/>
  <c r="C22" i="33" s="1"/>
  <c r="C33" i="33" l="1"/>
  <c r="C43" i="33" l="1"/>
  <c r="C50" i="33" s="1"/>
</calcChain>
</file>

<file path=xl/sharedStrings.xml><?xml version="1.0" encoding="utf-8"?>
<sst xmlns="http://schemas.openxmlformats.org/spreadsheetml/2006/main" count="133" uniqueCount="69">
  <si>
    <t xml:space="preserve"> </t>
  </si>
  <si>
    <t xml:space="preserve">                   Fernando Durán</t>
  </si>
  <si>
    <t xml:space="preserve">            Administrador General</t>
  </si>
  <si>
    <t>BANCO AGRICOLA DE LA REPUBLICA DOMINICANA</t>
  </si>
  <si>
    <t>ESTADO DE RESULTADOS</t>
  </si>
  <si>
    <t>VALORES EN RD$</t>
  </si>
  <si>
    <t>INGRESOS Y GASTOS</t>
  </si>
  <si>
    <t xml:space="preserve">                         2025</t>
  </si>
  <si>
    <t>INGRESOS FINANCIEROS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</si>
  <si>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</si>
  <si>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</si>
  <si>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</si>
  <si>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Ganancias en Ventas de Inversiones</t>
  </si>
  <si>
    <t>GASTOS FINANCIEROS</t>
  </si>
  <si>
    <t xml:space="preserve">      Intereses por captaciones</t>
  </si>
  <si>
    <t xml:space="preserve">      Intereses por Financiamientos</t>
  </si>
  <si>
    <t xml:space="preserve">   Pérdida en venta de Inversiones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</si>
  <si>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</si>
  <si>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</si>
  <si>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</si>
  <si>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</si>
  <si>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</si>
  <si>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</si>
  <si>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</si>
  <si>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</si>
  <si>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</si>
  <si>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</si>
  <si>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</si>
  <si>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</si>
  <si>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</si>
  <si>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</si>
  <si>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</si>
  <si>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</si>
  <si>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</si>
  <si>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</si>
  <si>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</si>
  <si>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</si>
  <si>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</si>
  <si>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</si>
  <si>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PATRIMONIO</t>
  </si>
  <si>
    <t>ACTIVO</t>
  </si>
  <si>
    <t>NUMERO DE MES:</t>
  </si>
  <si>
    <t>AL 31 DE OCTUBRE 2023 Y 2022</t>
  </si>
  <si>
    <t>AL 31 DE ENERO 2023 Y 2022</t>
  </si>
  <si>
    <t>AL 28 DE FEBRERO 2023 Y 2022</t>
  </si>
  <si>
    <t>HOJAS FIRMADAS</t>
  </si>
  <si>
    <t>PASIVO</t>
  </si>
  <si>
    <t>RANKIN</t>
  </si>
  <si>
    <t>RESULTADO</t>
  </si>
  <si>
    <t>FLUJO</t>
  </si>
  <si>
    <t>AL 31 DE OCTUBRE 2023</t>
  </si>
  <si>
    <t>AL 31 DE ENERO 2023</t>
  </si>
  <si>
    <t>AL 28 DE FEBRERO 2023</t>
  </si>
  <si>
    <t>7 . 11</t>
  </si>
  <si>
    <t>12 . 15</t>
  </si>
  <si>
    <t>16 . 19</t>
  </si>
  <si>
    <t>LEYENDA COLOR TAP</t>
  </si>
  <si>
    <t>FIRMADAS</t>
  </si>
  <si>
    <t>POST CIERRE</t>
  </si>
  <si>
    <t>CONFIRMAR POST CIERRE</t>
  </si>
  <si>
    <t>PRE CIERRE</t>
  </si>
  <si>
    <t xml:space="preserve">                         2026</t>
  </si>
  <si>
    <t>AL 31 DE MAYO 2026</t>
  </si>
  <si>
    <t>AL 31 MAYO 2026 Y 2025</t>
  </si>
  <si>
    <t>AL 30 DE JUNIO 2026 Y 2025</t>
  </si>
  <si>
    <t>AL 30 JUNIO 2026</t>
  </si>
  <si>
    <t>AL 30 JUNIO 2026 Y 2025</t>
  </si>
  <si>
    <t xml:space="preserve">AL 30 DE JUNIO 2026 </t>
  </si>
  <si>
    <t>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</si>
</sst>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_(* #,##0.00_);_(* \(#,##0.00\);_(* \-??_);_(@_)"/>
    <numFmt numFmtId="168" formatCode="#,##0.00;\-#,##0.00;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3399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b/>
      <sz val="12"/>
      <color theme="9"/>
      <name val="Calibri"/>
      <family val="2"/>
      <scheme val="minor"/>
    </font>
    <font>
      <u/>
      <sz val="14"/>
      <color indexed="8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3"/>
      <color indexed="8"/>
      <name val="Calibri"/>
      <family val="2"/>
    </font>
    <font>
      <u/>
      <sz val="13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4" fillId="0" borderId="0" applyBorder="0" applyProtection="0"/>
    <xf numFmtId="167" fontId="3" fillId="0" borderId="0" applyBorder="0" applyProtection="0"/>
    <xf numFmtId="0" fontId="5" fillId="0" borderId="0"/>
    <xf numFmtId="39" fontId="2" fillId="0" borderId="0"/>
    <xf numFmtId="43" fontId="3" fillId="0" borderId="0" applyFont="0" applyFill="0" applyBorder="0" applyAlignment="0" applyProtection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9" fontId="3" fillId="0" borderId="0" applyFont="0" applyFill="0" applyBorder="0" applyAlignment="0" applyProtection="0"/>
    <xf numFmtId="166" fontId="2" fillId="0" borderId="0"/>
    <xf numFmtId="43" fontId="3" fillId="0" borderId="0" applyFont="0" applyFill="0" applyBorder="0" applyAlignment="0" applyProtection="0"/>
    <xf numFmtId="39" fontId="2" fillId="0" borderId="0"/>
  </cellStyleXfs>
  <cellXfs count="73">
    <xf numFmtId="0" fontId="0" fillId="0" borderId="0" xfId="0"/>
    <xf numFmtId="0" fontId="8" fillId="0" borderId="0" xfId="0" applyFont="1"/>
    <xf numFmtId="39" fontId="12" fillId="5" borderId="0" xfId="0" applyNumberFormat="1" applyFont="1" applyFill="1"/>
    <xf numFmtId="0" fontId="8" fillId="0" borderId="0" xfId="0" applyFont="1" applyAlignment="1">
      <alignment horizontal="left"/>
    </xf>
    <xf numFmtId="49" fontId="11" fillId="6" borderId="0" xfId="1" applyNumberFormat="1" applyFont="1" applyFill="1" applyBorder="1" applyAlignment="1" applyProtection="1">
      <alignment horizontal="center" vertical="center"/>
    </xf>
    <xf numFmtId="37" fontId="10" fillId="2" borderId="0" xfId="0" applyNumberFormat="1" applyFont="1" applyFill="1"/>
    <xf numFmtId="168" fontId="9" fillId="3" borderId="0" xfId="1" applyNumberFormat="1" applyFont="1" applyFill="1" applyAlignment="1">
      <alignment vertical="top"/>
    </xf>
    <xf numFmtId="39" fontId="11" fillId="6" borderId="0" xfId="0" applyNumberFormat="1" applyFont="1" applyFill="1" applyAlignment="1">
      <alignment horizontal="left"/>
    </xf>
    <xf numFmtId="39" fontId="11" fillId="5" borderId="0" xfId="0" applyNumberFormat="1" applyFont="1" applyFill="1" applyAlignment="1">
      <alignment horizontal="left"/>
    </xf>
    <xf numFmtId="165" fontId="12" fillId="5" borderId="0" xfId="1" applyNumberFormat="1" applyFont="1" applyFill="1" applyAlignment="1" applyProtection="1">
      <alignment horizontal="left"/>
    </xf>
    <xf numFmtId="39" fontId="12" fillId="5" borderId="0" xfId="0" applyNumberFormat="1" applyFont="1" applyFill="1" applyAlignment="1">
      <alignment horizontal="left"/>
    </xf>
    <xf numFmtId="39" fontId="11" fillId="5" borderId="0" xfId="0" applyNumberFormat="1" applyFont="1" applyFill="1"/>
    <xf numFmtId="43" fontId="12" fillId="5" borderId="0" xfId="1" applyFont="1" applyFill="1" applyAlignment="1"/>
    <xf numFmtId="165" fontId="11" fillId="5" borderId="0" xfId="1" applyNumberFormat="1" applyFont="1" applyFill="1" applyAlignment="1" applyProtection="1">
      <alignment horizontal="left"/>
    </xf>
    <xf numFmtId="39" fontId="20" fillId="5" borderId="0" xfId="0" applyNumberFormat="1" applyFont="1" applyFill="1" applyAlignment="1">
      <alignment horizontal="left"/>
    </xf>
    <xf numFmtId="39" fontId="20" fillId="5" borderId="0" xfId="0" applyNumberFormat="1" applyFont="1" applyFill="1"/>
    <xf numFmtId="165" fontId="12" fillId="5" borderId="0" xfId="1" applyNumberFormat="1" applyFont="1" applyFill="1" applyAlignment="1" applyProtection="1"/>
    <xf numFmtId="165" fontId="12" fillId="5" borderId="0" xfId="1" applyNumberFormat="1" applyFont="1" applyFill="1" applyAlignment="1"/>
    <xf numFmtId="0" fontId="23" fillId="0" borderId="0" xfId="0" applyFont="1"/>
    <xf numFmtId="0" fontId="24" fillId="0" borderId="0" xfId="0" applyFont="1"/>
    <xf numFmtId="0" fontId="24" fillId="0" borderId="8" xfId="0" applyFont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168" fontId="9" fillId="5" borderId="0" xfId="1" applyNumberFormat="1" applyFont="1" applyFill="1" applyAlignment="1">
      <alignment vertical="top"/>
    </xf>
    <xf numFmtId="0" fontId="24" fillId="0" borderId="6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8" fillId="8" borderId="0" xfId="0" applyFont="1" applyFill="1" applyAlignment="1">
      <alignment horizontal="left"/>
    </xf>
    <xf numFmtId="0" fontId="8" fillId="9" borderId="0" xfId="0" applyFont="1" applyFill="1" applyAlignment="1">
      <alignment horizontal="left"/>
    </xf>
    <xf numFmtId="0" fontId="8" fillId="10" borderId="0" xfId="0" applyFont="1" applyFill="1" applyAlignment="1">
      <alignment horizontal="left"/>
    </xf>
    <xf numFmtId="0" fontId="8" fillId="11" borderId="0" xfId="0" applyFont="1" applyFill="1" applyAlignment="1">
      <alignment horizontal="left"/>
    </xf>
    <xf numFmtId="0" fontId="15" fillId="7" borderId="0" xfId="0" applyFont="1" applyFill="1" applyAlignment="1">
      <alignment horizontal="left"/>
    </xf>
    <xf numFmtId="0" fontId="27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43" fontId="9" fillId="3" borderId="0" xfId="1" applyFont="1" applyFill="1" applyAlignment="1">
      <alignment vertical="top" readingOrder="1"/>
    </xf>
    <xf numFmtId="168" fontId="9" fillId="4" borderId="0" xfId="1" applyNumberFormat="1" applyFont="1" applyFill="1" applyAlignment="1">
      <alignment vertical="top"/>
    </xf>
    <xf numFmtId="16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37" fontId="29" fillId="3" borderId="0" xfId="1" applyNumberFormat="1" applyFont="1" applyFill="1" applyBorder="1" applyAlignment="1">
      <alignment horizontal="right" vertical="top"/>
    </xf>
    <xf numFmtId="37" fontId="17" fillId="5" borderId="0" xfId="1" applyNumberFormat="1" applyFont="1" applyFill="1" applyBorder="1" applyAlignment="1" applyProtection="1">
      <alignment vertical="center"/>
    </xf>
    <xf numFmtId="37" fontId="18" fillId="5" borderId="0" xfId="1" applyNumberFormat="1" applyFont="1" applyFill="1" applyBorder="1" applyAlignment="1" applyProtection="1">
      <alignment vertical="center"/>
    </xf>
    <xf numFmtId="37" fontId="19" fillId="4" borderId="0" xfId="1" applyNumberFormat="1" applyFont="1" applyFill="1" applyAlignment="1">
      <alignment horizontal="right" vertical="top"/>
    </xf>
    <xf numFmtId="37" fontId="18" fillId="5" borderId="0" xfId="1" applyNumberFormat="1" applyFont="1" applyFill="1" applyAlignment="1"/>
    <xf numFmtId="37" fontId="16" fillId="3" borderId="0" xfId="1" applyNumberFormat="1" applyFont="1" applyFill="1" applyBorder="1" applyAlignment="1">
      <alignment horizontal="right" vertical="top"/>
    </xf>
    <xf numFmtId="37" fontId="30" fillId="2" borderId="0" xfId="1" applyNumberFormat="1" applyFont="1" applyFill="1" applyBorder="1" applyAlignment="1">
      <alignment horizontal="right"/>
    </xf>
    <xf numFmtId="37" fontId="9" fillId="3" borderId="0" xfId="1" applyNumberFormat="1" applyFont="1" applyFill="1" applyAlignment="1">
      <alignment horizontal="right" vertical="top"/>
    </xf>
    <xf numFmtId="37" fontId="9" fillId="4" borderId="0" xfId="1" applyNumberFormat="1" applyFont="1" applyFill="1" applyAlignment="1">
      <alignment horizontal="right" vertical="top"/>
    </xf>
    <xf numFmtId="37" fontId="11" fillId="5" borderId="0" xfId="1" applyNumberFormat="1" applyFont="1" applyFill="1" applyBorder="1" applyAlignment="1" applyProtection="1">
      <alignment vertical="center"/>
    </xf>
    <xf numFmtId="37" fontId="13" fillId="4" borderId="0" xfId="1" applyNumberFormat="1" applyFont="1" applyFill="1" applyBorder="1" applyAlignment="1">
      <alignment vertical="top"/>
    </xf>
    <xf numFmtId="37" fontId="12" fillId="5" borderId="0" xfId="1" applyNumberFormat="1" applyFont="1" applyFill="1" applyBorder="1" applyAlignment="1" applyProtection="1">
      <alignment vertical="center"/>
    </xf>
    <xf numFmtId="37" fontId="16" fillId="4" borderId="0" xfId="1" applyNumberFormat="1" applyFont="1" applyFill="1" applyBorder="1" applyAlignment="1">
      <alignment horizontal="right" vertical="top"/>
    </xf>
    <xf numFmtId="0" fontId="14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164" fontId="31" fillId="3" borderId="0" xfId="1" applyNumberFormat="1" applyFont="1" applyFill="1" applyAlignment="1">
      <alignment vertical="top" wrapText="1"/>
    </xf>
    <xf numFmtId="164" fontId="32" fillId="3" borderId="0" xfId="1" applyNumberFormat="1" applyFont="1" applyFill="1" applyBorder="1" applyAlignment="1">
      <alignment vertical="top" wrapText="1"/>
    </xf>
    <xf numFmtId="37" fontId="16" fillId="3" borderId="0" xfId="1" applyNumberFormat="1" applyFont="1" applyFill="1" applyAlignment="1">
      <alignment horizontal="right" vertical="top"/>
    </xf>
    <xf numFmtId="37" fontId="16" fillId="4" borderId="0" xfId="1" applyNumberFormat="1" applyFont="1" applyFill="1" applyAlignment="1">
      <alignment horizontal="right" vertical="top"/>
    </xf>
    <xf numFmtId="39" fontId="11" fillId="5" borderId="0" xfId="0" applyNumberFormat="1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</cellXfs>
  <cellStyles count="16">
    <cellStyle name="Millares" xfId="1" builtinId="3"/>
    <cellStyle name="Millares 2" xfId="4" xr:uid="{00000000-0005-0000-0000-000001000000}"/>
    <cellStyle name="Millares 2 2" xfId="14" xr:uid="{00000000-0005-0000-0000-000002000000}"/>
    <cellStyle name="Millares 3" xfId="2" xr:uid="{00000000-0005-0000-0000-000003000000}"/>
    <cellStyle name="Millares 4" xfId="5" xr:uid="{00000000-0005-0000-0000-000004000000}"/>
    <cellStyle name="Millares 5" xfId="8" xr:uid="{00000000-0005-0000-0000-000005000000}"/>
    <cellStyle name="Normal" xfId="0" builtinId="0"/>
    <cellStyle name="Normal 2" xfId="3" xr:uid="{00000000-0005-0000-0000-000008000000}"/>
    <cellStyle name="Normal 2 2" xfId="9" xr:uid="{00000000-0005-0000-0000-000009000000}"/>
    <cellStyle name="Normal 2 3" xfId="15" xr:uid="{00000000-0005-0000-0000-00000A000000}"/>
    <cellStyle name="Normal 3" xfId="6" xr:uid="{00000000-0005-0000-0000-00000B000000}"/>
    <cellStyle name="Normal 3 2" xfId="10" xr:uid="{00000000-0005-0000-0000-00000C000000}"/>
    <cellStyle name="Normal 3 3" xfId="13" xr:uid="{00000000-0005-0000-0000-00000D000000}"/>
    <cellStyle name="Normal 4" xfId="11" xr:uid="{00000000-0005-0000-0000-00000E000000}"/>
    <cellStyle name="Normal 5" xfId="7" xr:uid="{00000000-0005-0000-0000-00000F000000}"/>
    <cellStyle name="Porcentaje 2" xfId="12" xr:uid="{00000000-0005-0000-0000-000011000000}"/>
  </cellStyles>
  <dxfs count="0"/>
  <tableStyles count="0" defaultTableStyle="TableStyleMedium2" defaultPivotStyle="PivotStyleLight16"/>
  <colors>
    <mruColors>
      <color rgb="FFFF3399"/>
      <color rgb="FFC0C0C0"/>
      <color rgb="FFFF6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114300</xdr:rowOff>
    </xdr:from>
    <xdr:to>
      <xdr:col>4</xdr:col>
      <xdr:colOff>0</xdr:colOff>
      <xdr:row>16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47625</xdr:rowOff>
    </xdr:from>
    <xdr:to>
      <xdr:col>4</xdr:col>
      <xdr:colOff>0</xdr:colOff>
      <xdr:row>27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104775</xdr:rowOff>
    </xdr:from>
    <xdr:to>
      <xdr:col>4</xdr:col>
      <xdr:colOff>0</xdr:colOff>
      <xdr:row>16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28575</xdr:rowOff>
    </xdr:from>
    <xdr:to>
      <xdr:col>4</xdr:col>
      <xdr:colOff>0</xdr:colOff>
      <xdr:row>34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76200</xdr:rowOff>
    </xdr:from>
    <xdr:to>
      <xdr:col>4</xdr:col>
      <xdr:colOff>0</xdr:colOff>
      <xdr:row>30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85725</xdr:rowOff>
    </xdr:from>
    <xdr:to>
      <xdr:col>4</xdr:col>
      <xdr:colOff>0</xdr:colOff>
      <xdr:row>16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55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B1:H71"/>
  <sheetViews>
    <sheetView tabSelected="1" showWhiteSpace="0" zoomScaleNormal="100" workbookViewId="0">
      <selection activeCell="G9" sqref="G9"/>
    </sheetView>
  </sheetViews>
  <sheetFormatPr baseColWidth="10" defaultColWidth="7.7109375" defaultRowHeight="17.25" x14ac:dyDescent="0.3"/>
  <cols>
    <col min="1" max="1" width="13.28515625" style="2" customWidth="1"/>
    <col min="2" max="2" width="49" style="2" customWidth="1"/>
    <col min="3" max="3" width="26.7109375" style="17" customWidth="1"/>
    <col min="4" max="4" width="26" style="17" customWidth="1"/>
    <col min="5" max="5" width="24.85546875" style="2" customWidth="1"/>
    <col min="6" max="6" width="16.140625" style="2" bestFit="1" customWidth="1"/>
    <col min="7" max="7" width="18.7109375" style="2" bestFit="1" customWidth="1"/>
    <col min="8" max="16384" width="7.7109375" style="2"/>
  </cols>
  <sheetData>
    <row r="1" spans="2:4" x14ac:dyDescent="0.3">
      <c r="B1" s="65" t="s">
        <v>3</v>
      </c>
      <c r="C1" s="65"/>
      <c r="D1" s="65"/>
    </row>
    <row r="2" spans="2:4" x14ac:dyDescent="0.3">
      <c r="B2" s="65" t="s">
        <v>4</v>
      </c>
      <c r="C2" s="65"/>
      <c r="D2" s="65"/>
    </row>
    <row r="3" spans="2:4" x14ac:dyDescent="0.3">
      <c r="B3" s="65" t="str">
        <f>+FECHAS!B3</f>
        <v>AL 30 JUNIO 2026 Y 2025</v>
      </c>
      <c r="C3" s="65"/>
      <c r="D3" s="65"/>
    </row>
    <row r="4" spans="2:4" x14ac:dyDescent="0.3">
      <c r="B4" s="65" t="s">
        <v>5</v>
      </c>
      <c r="C4" s="65"/>
      <c r="D4" s="65"/>
    </row>
    <row r="5" spans="2:4" x14ac:dyDescent="0.3">
      <c r="B5" s="7" t="s">
        <v>6</v>
      </c>
      <c r="C5" s="4" t="s">
        <v>61</v>
      </c>
      <c r="D5" s="4" t="s">
        <v>7</v>
      </c>
    </row>
    <row r="6" spans="2:4" x14ac:dyDescent="0.3">
      <c r="B6" s="8" t="s">
        <v>8</v>
      </c>
      <c r="C6" s="9"/>
      <c r="D6" s="9"/>
    </row>
    <row r="7" spans="2:4" x14ac:dyDescent="0.3">
      <c r="B7" s="10" t="s">
        <v>9</v>
      </c>
      <c r="C7" s="52">
        <v>40910128.490000002</v>
      </c>
      <c r="D7" s="52">
        <v>32434254.629999999</v>
      </c>
    </row>
    <row r="8" spans="2:4" x14ac:dyDescent="0.3">
      <c r="B8" s="10" t="s">
        <v>10</v>
      </c>
      <c r="C8" s="52">
        <v>1407370096.9400001</v>
      </c>
      <c r="D8" s="52">
        <v>1360064670.4200001</v>
      </c>
    </row>
    <row r="9" spans="2:4" x14ac:dyDescent="0.3">
      <c r="B9" s="10" t="s">
        <v>11</v>
      </c>
      <c r="C9" s="63">
        <v>107973806.44</v>
      </c>
      <c r="D9" s="50">
        <v>69860950.049999997</v>
      </c>
    </row>
    <row r="10" spans="2:4" hidden="1" x14ac:dyDescent="0.3">
      <c r="B10" s="10" t="s">
        <v>12</v>
      </c>
      <c r="C10" s="50">
        <v>0</v>
      </c>
      <c r="D10" s="50">
        <v>0</v>
      </c>
    </row>
    <row r="11" spans="2:4" ht="18.75" x14ac:dyDescent="0.3">
      <c r="B11" s="10"/>
      <c r="C11" s="46">
        <f>SUM(C7:C10)</f>
        <v>1556254031.8700001</v>
      </c>
      <c r="D11" s="46">
        <f>SUM(D7:D10)</f>
        <v>1462359875.1000001</v>
      </c>
    </row>
    <row r="12" spans="2:4" ht="18.75" x14ac:dyDescent="0.3">
      <c r="B12" s="8" t="s">
        <v>13</v>
      </c>
      <c r="C12" s="47"/>
      <c r="D12" s="47"/>
    </row>
    <row r="13" spans="2:4" x14ac:dyDescent="0.3">
      <c r="B13" s="10" t="s">
        <v>14</v>
      </c>
      <c r="C13" s="53">
        <v>156719375.95000002</v>
      </c>
      <c r="D13" s="53">
        <v>146744007.77000001</v>
      </c>
    </row>
    <row r="14" spans="2:4" x14ac:dyDescent="0.3">
      <c r="B14" s="10" t="s">
        <v>15</v>
      </c>
      <c r="C14" s="64">
        <v>93886708.950000003</v>
      </c>
      <c r="D14" s="50">
        <v>155764263.43000001</v>
      </c>
    </row>
    <row r="15" spans="2:4" ht="18.75" hidden="1" x14ac:dyDescent="0.3">
      <c r="B15" s="40" t="s">
        <v>16</v>
      </c>
      <c r="C15" s="45">
        <v>0</v>
      </c>
      <c r="D15" s="45">
        <v>0</v>
      </c>
    </row>
    <row r="16" spans="2:4" x14ac:dyDescent="0.3">
      <c r="B16" s="10" t="s">
        <v>0</v>
      </c>
      <c r="C16" s="54">
        <f>SUM(C13:C15)</f>
        <v>250606084.90000004</v>
      </c>
      <c r="D16" s="54">
        <f>SUM(D13:D15)</f>
        <v>302508271.20000005</v>
      </c>
    </row>
    <row r="17" spans="2:8" ht="18.75" x14ac:dyDescent="0.3">
      <c r="C17" s="47"/>
      <c r="D17" s="47"/>
    </row>
    <row r="18" spans="2:8" x14ac:dyDescent="0.3">
      <c r="B18" s="11" t="s">
        <v>17</v>
      </c>
      <c r="C18" s="55">
        <f>C11-C16</f>
        <v>1305647946.97</v>
      </c>
      <c r="D18" s="55">
        <f>D11-D16</f>
        <v>1159851603.9000001</v>
      </c>
    </row>
    <row r="19" spans="2:8" ht="18.75" x14ac:dyDescent="0.3">
      <c r="C19" s="46"/>
      <c r="D19" s="46"/>
    </row>
    <row r="20" spans="2:8" ht="18.75" x14ac:dyDescent="0.3">
      <c r="B20" s="2" t="s">
        <v>18</v>
      </c>
      <c r="C20" s="47">
        <v>0</v>
      </c>
      <c r="D20" s="56">
        <v>12947368.780000001</v>
      </c>
    </row>
    <row r="21" spans="2:8" ht="18.75" x14ac:dyDescent="0.3">
      <c r="C21" s="46"/>
      <c r="D21" s="46"/>
    </row>
    <row r="22" spans="2:8" x14ac:dyDescent="0.3">
      <c r="B22" s="11" t="s">
        <v>19</v>
      </c>
      <c r="C22" s="55">
        <f>C18-C20</f>
        <v>1305647946.97</v>
      </c>
      <c r="D22" s="55">
        <f>D18-D20</f>
        <v>1146904235.1200001</v>
      </c>
    </row>
    <row r="23" spans="2:8" ht="18.75" x14ac:dyDescent="0.3">
      <c r="B23" s="11"/>
      <c r="C23" s="49"/>
      <c r="D23" s="49"/>
    </row>
    <row r="24" spans="2:8" ht="18.75" x14ac:dyDescent="0.3">
      <c r="B24" s="11" t="s">
        <v>20</v>
      </c>
      <c r="C24" s="47"/>
      <c r="D24" s="47"/>
    </row>
    <row r="25" spans="2:8" x14ac:dyDescent="0.3">
      <c r="B25" s="11" t="s">
        <v>21</v>
      </c>
      <c r="C25" s="61">
        <v>288254956.70999998</v>
      </c>
      <c r="D25" s="53">
        <v>198513737.45000002</v>
      </c>
    </row>
    <row r="26" spans="2:8" x14ac:dyDescent="0.3">
      <c r="B26" s="2" t="s">
        <v>22</v>
      </c>
      <c r="C26" s="62">
        <v>67453042.060000002</v>
      </c>
      <c r="D26" s="57">
        <v>64128400.789999999</v>
      </c>
    </row>
    <row r="27" spans="2:8" ht="18.75" x14ac:dyDescent="0.3">
      <c r="C27" s="46">
        <f>SUM(C25:C26)</f>
        <v>355707998.76999998</v>
      </c>
      <c r="D27" s="46">
        <f>SUM(D25:D26)</f>
        <v>262642138.24000001</v>
      </c>
    </row>
    <row r="28" spans="2:8" ht="18.75" x14ac:dyDescent="0.3">
      <c r="B28" s="11" t="s">
        <v>23</v>
      </c>
      <c r="C28" s="53"/>
      <c r="D28" s="47"/>
    </row>
    <row r="29" spans="2:8" x14ac:dyDescent="0.3">
      <c r="B29" s="2" t="s">
        <v>24</v>
      </c>
      <c r="C29" s="61">
        <v>8769559.4800000004</v>
      </c>
      <c r="D29" s="53">
        <v>7117734.3500000006</v>
      </c>
      <c r="E29" s="12"/>
    </row>
    <row r="30" spans="2:8" x14ac:dyDescent="0.3">
      <c r="B30" s="2" t="s">
        <v>25</v>
      </c>
      <c r="C30" s="62">
        <v>26425710.620000001</v>
      </c>
      <c r="D30" s="57">
        <v>16916735.690000001</v>
      </c>
      <c r="E30" s="12"/>
    </row>
    <row r="31" spans="2:8" ht="18.75" x14ac:dyDescent="0.3">
      <c r="C31" s="46">
        <f>SUM(C29:C30)</f>
        <v>35195270.100000001</v>
      </c>
      <c r="D31" s="46">
        <f>SUM(D29:D30)</f>
        <v>24034470.040000003</v>
      </c>
      <c r="E31" s="12"/>
      <c r="H31" s="6"/>
    </row>
    <row r="32" spans="2:8" ht="18.75" x14ac:dyDescent="0.3">
      <c r="C32" s="46"/>
      <c r="D32" s="46"/>
      <c r="H32" s="6"/>
    </row>
    <row r="33" spans="2:8" ht="18.75" x14ac:dyDescent="0.3">
      <c r="B33" s="11" t="s">
        <v>26</v>
      </c>
      <c r="C33" s="46">
        <f>C22+C27-C31</f>
        <v>1626160675.6400001</v>
      </c>
      <c r="D33" s="46">
        <f>D22+D27-D31</f>
        <v>1385511903.3200002</v>
      </c>
      <c r="H33" s="6"/>
    </row>
    <row r="34" spans="2:8" ht="18.75" x14ac:dyDescent="0.3">
      <c r="B34" s="11"/>
      <c r="C34" s="46"/>
      <c r="D34" s="46"/>
      <c r="H34" s="6"/>
    </row>
    <row r="35" spans="2:8" ht="18.75" x14ac:dyDescent="0.3">
      <c r="B35" s="11" t="s">
        <v>27</v>
      </c>
      <c r="C35" s="47"/>
      <c r="D35" s="47"/>
    </row>
    <row r="36" spans="2:8" x14ac:dyDescent="0.3">
      <c r="B36" s="2" t="s">
        <v>28</v>
      </c>
      <c r="C36" s="61">
        <v>1072291680.23</v>
      </c>
      <c r="D36" s="53">
        <v>1027890514.75</v>
      </c>
    </row>
    <row r="37" spans="2:8" x14ac:dyDescent="0.3">
      <c r="B37" s="2" t="s">
        <v>29</v>
      </c>
      <c r="C37" s="61">
        <v>25025060.350000001</v>
      </c>
      <c r="D37" s="53">
        <v>20148837.050000001</v>
      </c>
    </row>
    <row r="38" spans="2:8" x14ac:dyDescent="0.3">
      <c r="B38" s="2" t="s">
        <v>30</v>
      </c>
      <c r="C38" s="61">
        <v>44700181.189999998</v>
      </c>
      <c r="D38" s="53">
        <v>53807058.609999999</v>
      </c>
    </row>
    <row r="39" spans="2:8" x14ac:dyDescent="0.3">
      <c r="B39" s="2" t="s">
        <v>31</v>
      </c>
      <c r="C39" s="61">
        <v>177640688.41</v>
      </c>
      <c r="D39" s="53">
        <v>140249232.09999999</v>
      </c>
    </row>
    <row r="40" spans="2:8" x14ac:dyDescent="0.3">
      <c r="B40" s="2" t="s">
        <v>32</v>
      </c>
      <c r="C40" s="62">
        <v>213312386.64000002</v>
      </c>
      <c r="D40" s="57">
        <v>180284126.74000001</v>
      </c>
    </row>
    <row r="41" spans="2:8" x14ac:dyDescent="0.3">
      <c r="C41" s="54">
        <f>SUM(C36:C40)</f>
        <v>1532969996.8200002</v>
      </c>
      <c r="D41" s="54">
        <f>SUM(D36:D40)</f>
        <v>1422379769.2499998</v>
      </c>
    </row>
    <row r="42" spans="2:8" ht="18.75" x14ac:dyDescent="0.3">
      <c r="C42" s="48"/>
      <c r="D42" s="48"/>
    </row>
    <row r="43" spans="2:8" x14ac:dyDescent="0.3">
      <c r="B43" s="11" t="s">
        <v>33</v>
      </c>
      <c r="C43" s="55">
        <f>C33-C41</f>
        <v>93190678.819999933</v>
      </c>
      <c r="D43" s="55">
        <f>D33-D41</f>
        <v>-36867865.92999959</v>
      </c>
    </row>
    <row r="44" spans="2:8" ht="18.75" x14ac:dyDescent="0.3">
      <c r="C44" s="47"/>
      <c r="D44" s="47"/>
    </row>
    <row r="45" spans="2:8" ht="18.75" x14ac:dyDescent="0.3">
      <c r="B45" s="11" t="s">
        <v>34</v>
      </c>
      <c r="C45" s="47"/>
      <c r="D45" s="47"/>
      <c r="E45" s="24"/>
    </row>
    <row r="46" spans="2:8" x14ac:dyDescent="0.3">
      <c r="B46" s="2" t="s">
        <v>35</v>
      </c>
      <c r="C46" s="61">
        <v>190850540.53999999</v>
      </c>
      <c r="D46" s="53">
        <v>158124003.03</v>
      </c>
      <c r="E46" s="24"/>
    </row>
    <row r="47" spans="2:8" x14ac:dyDescent="0.3">
      <c r="B47" s="2" t="s">
        <v>32</v>
      </c>
      <c r="C47" s="62">
        <v>5548914.1100000003</v>
      </c>
      <c r="D47" s="57">
        <v>13013074.040000001</v>
      </c>
      <c r="E47" s="41"/>
    </row>
    <row r="48" spans="2:8" x14ac:dyDescent="0.3">
      <c r="C48" s="54">
        <f>C46-C47</f>
        <v>185301626.42999998</v>
      </c>
      <c r="D48" s="54">
        <f>D46-D47</f>
        <v>145110928.99000001</v>
      </c>
      <c r="E48" s="41"/>
    </row>
    <row r="49" spans="2:4" ht="18.75" x14ac:dyDescent="0.3">
      <c r="C49" s="47"/>
      <c r="D49" s="47"/>
    </row>
    <row r="50" spans="2:4" x14ac:dyDescent="0.3">
      <c r="B50" s="11" t="s">
        <v>36</v>
      </c>
      <c r="C50" s="51">
        <f>C43+C48</f>
        <v>278492305.24999988</v>
      </c>
      <c r="D50" s="51">
        <f>D43+D48</f>
        <v>108243063.06000042</v>
      </c>
    </row>
    <row r="51" spans="2:4" x14ac:dyDescent="0.3">
      <c r="C51" s="13"/>
      <c r="D51" s="13"/>
    </row>
    <row r="52" spans="2:4" x14ac:dyDescent="0.3">
      <c r="D52" s="12"/>
    </row>
    <row r="53" spans="2:4" x14ac:dyDescent="0.3">
      <c r="C53" s="12"/>
      <c r="D53" s="13"/>
    </row>
    <row r="54" spans="2:4" x14ac:dyDescent="0.3">
      <c r="B54" s="14" t="s">
        <v>1</v>
      </c>
      <c r="C54" s="15" t="s">
        <v>37</v>
      </c>
      <c r="D54" s="15"/>
    </row>
    <row r="55" spans="2:4" x14ac:dyDescent="0.3">
      <c r="B55" s="10" t="s">
        <v>2</v>
      </c>
      <c r="C55" s="10" t="s">
        <v>38</v>
      </c>
      <c r="D55" s="10"/>
    </row>
    <row r="56" spans="2:4" x14ac:dyDescent="0.3">
      <c r="B56" s="14"/>
      <c r="D56" s="5">
        <v>3</v>
      </c>
    </row>
    <row r="57" spans="2:4" x14ac:dyDescent="0.3">
      <c r="C57" s="16"/>
      <c r="D57" s="16"/>
    </row>
    <row r="58" spans="2:4" x14ac:dyDescent="0.3">
      <c r="C58" s="16"/>
      <c r="D58" s="16"/>
    </row>
    <row r="59" spans="2:4" x14ac:dyDescent="0.3">
      <c r="C59" s="16"/>
      <c r="D59" s="16"/>
    </row>
    <row r="60" spans="2:4" x14ac:dyDescent="0.3">
      <c r="C60" s="16"/>
      <c r="D60" s="16"/>
    </row>
    <row r="61" spans="2:4" x14ac:dyDescent="0.3">
      <c r="C61" s="16"/>
      <c r="D61" s="16"/>
    </row>
    <row r="62" spans="2:4" x14ac:dyDescent="0.3">
      <c r="C62" s="16"/>
      <c r="D62" s="16"/>
    </row>
    <row r="63" spans="2:4" x14ac:dyDescent="0.3">
      <c r="C63" s="16"/>
      <c r="D63" s="16"/>
    </row>
    <row r="64" spans="2:4" x14ac:dyDescent="0.3">
      <c r="C64" s="16"/>
      <c r="D64" s="16"/>
    </row>
    <row r="65" spans="3:4" x14ac:dyDescent="0.3">
      <c r="C65" s="16"/>
      <c r="D65" s="16"/>
    </row>
    <row r="66" spans="3:4" x14ac:dyDescent="0.3">
      <c r="C66" s="16"/>
      <c r="D66" s="16"/>
    </row>
    <row r="67" spans="3:4" x14ac:dyDescent="0.3">
      <c r="C67" s="16"/>
      <c r="D67" s="16"/>
    </row>
    <row r="68" spans="3:4" x14ac:dyDescent="0.3">
      <c r="C68" s="16"/>
      <c r="D68" s="16"/>
    </row>
    <row r="69" spans="3:4" x14ac:dyDescent="0.3">
      <c r="C69" s="16"/>
      <c r="D69" s="16"/>
    </row>
    <row r="70" spans="3:4" x14ac:dyDescent="0.3">
      <c r="C70" s="16"/>
      <c r="D70" s="16"/>
    </row>
    <row r="71" spans="3:4" x14ac:dyDescent="0.3">
      <c r="C71" s="16"/>
      <c r="D71" s="16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68" orientation="portrait" r:id="rId1"/>
  <ignoredErrors>
    <ignoredError sqref="C5:D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E96F-B342-41B1-B0DB-4707AED3A0F7}">
  <dimension ref="A1:S26"/>
  <sheetViews>
    <sheetView workbookViewId="0">
      <selection activeCell="P25" sqref="P25"/>
    </sheetView>
  </sheetViews>
  <sheetFormatPr baseColWidth="10" defaultColWidth="11.42578125" defaultRowHeight="15.75" x14ac:dyDescent="0.25"/>
  <cols>
    <col min="1" max="1" width="15.140625" style="3" customWidth="1"/>
    <col min="2" max="2" width="35" style="3" bestFit="1" customWidth="1"/>
    <col min="3" max="3" width="9.85546875" style="1" customWidth="1"/>
    <col min="4" max="4" width="16.5703125" style="1" bestFit="1" customWidth="1"/>
    <col min="5" max="5" width="6" style="1" customWidth="1"/>
    <col min="6" max="6" width="9.85546875" style="1" customWidth="1"/>
    <col min="7" max="7" width="31.7109375" style="1" hidden="1" customWidth="1"/>
    <col min="8" max="8" width="9.85546875" style="1" hidden="1" customWidth="1"/>
    <col min="9" max="9" width="28.85546875" style="1" hidden="1" customWidth="1"/>
    <col min="10" max="10" width="9.85546875" style="1" hidden="1" customWidth="1"/>
    <col min="11" max="11" width="31" style="1" hidden="1" customWidth="1"/>
    <col min="12" max="12" width="9.85546875" style="1" customWidth="1"/>
    <col min="13" max="13" width="34.5703125" style="1" bestFit="1" customWidth="1"/>
    <col min="14" max="14" width="9.85546875" style="1" customWidth="1"/>
    <col min="15" max="15" width="24.140625" style="1" bestFit="1" customWidth="1"/>
    <col min="16" max="16" width="24.140625" style="1" customWidth="1"/>
    <col min="17" max="17" width="25.85546875" style="1" bestFit="1" customWidth="1"/>
    <col min="18" max="18" width="24.140625" style="1" customWidth="1"/>
  </cols>
  <sheetData>
    <row r="1" spans="1:19" ht="18.75" x14ac:dyDescent="0.25">
      <c r="A1" s="59" t="s">
        <v>40</v>
      </c>
      <c r="B1" s="35" t="s">
        <v>66</v>
      </c>
      <c r="C1" s="19"/>
      <c r="D1" s="60" t="s">
        <v>41</v>
      </c>
      <c r="E1" s="58">
        <v>6</v>
      </c>
      <c r="F1" s="19"/>
      <c r="G1" s="35" t="s">
        <v>42</v>
      </c>
      <c r="H1" s="19"/>
      <c r="I1" s="35" t="s">
        <v>43</v>
      </c>
      <c r="J1" s="19"/>
      <c r="K1" s="35" t="s">
        <v>44</v>
      </c>
      <c r="L1" s="19"/>
      <c r="M1" s="35"/>
      <c r="N1" s="35"/>
      <c r="O1" s="39"/>
      <c r="P1" s="39"/>
      <c r="Q1" s="35"/>
      <c r="R1" s="39"/>
      <c r="S1" s="66" t="s">
        <v>45</v>
      </c>
    </row>
    <row r="2" spans="1:19" x14ac:dyDescent="0.25">
      <c r="A2" s="25" t="s">
        <v>46</v>
      </c>
      <c r="B2" s="35" t="s">
        <v>66</v>
      </c>
      <c r="C2" s="19"/>
      <c r="D2" s="69" t="s">
        <v>47</v>
      </c>
      <c r="E2" s="70"/>
      <c r="F2" s="19"/>
      <c r="G2" s="35" t="s">
        <v>42</v>
      </c>
      <c r="H2" s="19"/>
      <c r="I2" s="35" t="s">
        <v>43</v>
      </c>
      <c r="J2" s="19"/>
      <c r="K2" s="35" t="s">
        <v>44</v>
      </c>
      <c r="L2" s="19"/>
      <c r="M2" s="35"/>
      <c r="N2" s="35"/>
      <c r="O2" s="35"/>
      <c r="P2" s="35"/>
      <c r="Q2" s="35"/>
      <c r="R2" s="35"/>
      <c r="S2" s="67"/>
    </row>
    <row r="3" spans="1:19" ht="16.5" thickBot="1" x14ac:dyDescent="0.3">
      <c r="A3" s="25" t="s">
        <v>48</v>
      </c>
      <c r="B3" s="35" t="s">
        <v>66</v>
      </c>
      <c r="C3" s="19"/>
      <c r="D3" s="71"/>
      <c r="E3" s="72"/>
      <c r="F3" s="19"/>
      <c r="G3" s="35" t="s">
        <v>42</v>
      </c>
      <c r="H3" s="19"/>
      <c r="I3" s="35" t="s">
        <v>43</v>
      </c>
      <c r="J3" s="19"/>
      <c r="K3" s="35" t="s">
        <v>44</v>
      </c>
      <c r="L3" s="19"/>
      <c r="M3" s="35"/>
      <c r="N3" s="35"/>
      <c r="O3" s="35"/>
      <c r="P3" s="35"/>
      <c r="Q3" s="35"/>
      <c r="R3" s="35"/>
      <c r="S3" s="67"/>
    </row>
    <row r="4" spans="1:19" x14ac:dyDescent="0.25">
      <c r="A4" s="25" t="s">
        <v>49</v>
      </c>
      <c r="B4" s="35" t="s">
        <v>66</v>
      </c>
      <c r="C4" s="19"/>
      <c r="D4" s="19"/>
      <c r="E4" s="19"/>
      <c r="F4" s="19"/>
      <c r="G4" s="35" t="s">
        <v>50</v>
      </c>
      <c r="H4" s="19"/>
      <c r="I4" s="35" t="s">
        <v>51</v>
      </c>
      <c r="J4" s="19"/>
      <c r="K4" s="35" t="s">
        <v>52</v>
      </c>
      <c r="L4" s="19"/>
      <c r="M4" s="35"/>
      <c r="N4" s="35"/>
      <c r="O4" s="35"/>
      <c r="P4" s="35"/>
      <c r="Q4" s="35"/>
      <c r="R4" s="35"/>
      <c r="S4" s="67"/>
    </row>
    <row r="5" spans="1:19" ht="16.5" thickBot="1" x14ac:dyDescent="0.3">
      <c r="A5" s="26" t="s">
        <v>39</v>
      </c>
      <c r="B5" s="36" t="s">
        <v>67</v>
      </c>
      <c r="C5" s="20"/>
      <c r="D5" s="20"/>
      <c r="E5" s="20"/>
      <c r="F5" s="20"/>
      <c r="G5" s="36" t="s">
        <v>50</v>
      </c>
      <c r="H5" s="20"/>
      <c r="I5" s="36" t="s">
        <v>51</v>
      </c>
      <c r="J5" s="20"/>
      <c r="K5" s="36" t="s">
        <v>52</v>
      </c>
      <c r="L5" s="20"/>
      <c r="M5" s="36"/>
      <c r="N5" s="36"/>
      <c r="O5" s="36"/>
      <c r="P5" s="36"/>
      <c r="Q5" s="36"/>
      <c r="R5" s="36"/>
      <c r="S5" s="68"/>
    </row>
    <row r="6" spans="1:19" x14ac:dyDescent="0.25">
      <c r="A6" s="42" t="s">
        <v>53</v>
      </c>
      <c r="B6" s="43" t="s">
        <v>66</v>
      </c>
      <c r="C6" s="21"/>
      <c r="D6" s="21"/>
      <c r="E6" s="21"/>
      <c r="F6" s="21"/>
      <c r="G6" s="37" t="s">
        <v>42</v>
      </c>
      <c r="H6" s="21"/>
      <c r="I6" s="37" t="s">
        <v>43</v>
      </c>
      <c r="J6" s="21"/>
      <c r="K6" s="37" t="s">
        <v>44</v>
      </c>
      <c r="L6" s="21"/>
      <c r="M6" s="37"/>
      <c r="N6" s="37"/>
      <c r="O6" s="37"/>
      <c r="P6" s="37"/>
      <c r="Q6" s="37"/>
      <c r="R6" s="37"/>
    </row>
    <row r="7" spans="1:19" x14ac:dyDescent="0.25">
      <c r="A7" s="44" t="s">
        <v>54</v>
      </c>
      <c r="B7" s="43" t="s">
        <v>66</v>
      </c>
      <c r="C7" s="21"/>
      <c r="D7" s="21"/>
      <c r="E7" s="21"/>
      <c r="F7" s="21"/>
      <c r="G7" s="37" t="s">
        <v>42</v>
      </c>
      <c r="H7" s="21"/>
      <c r="I7" s="37" t="s">
        <v>43</v>
      </c>
      <c r="J7" s="21"/>
      <c r="K7" s="37" t="s">
        <v>44</v>
      </c>
      <c r="L7" s="21"/>
      <c r="M7" s="37"/>
      <c r="N7" s="37"/>
      <c r="O7" s="37"/>
      <c r="P7" s="37"/>
      <c r="Q7" s="37"/>
      <c r="R7" s="37"/>
    </row>
    <row r="8" spans="1:19" x14ac:dyDescent="0.25">
      <c r="A8" s="44" t="s">
        <v>55</v>
      </c>
      <c r="B8" s="43" t="s">
        <v>68</v>
      </c>
      <c r="C8" s="21"/>
      <c r="D8" s="21"/>
      <c r="E8" s="21"/>
      <c r="F8" s="21"/>
      <c r="G8" s="37" t="s">
        <v>50</v>
      </c>
      <c r="H8" s="21"/>
      <c r="I8" s="37" t="s">
        <v>51</v>
      </c>
      <c r="J8" s="21"/>
      <c r="K8" s="37" t="s">
        <v>52</v>
      </c>
      <c r="L8" s="21"/>
      <c r="M8" s="37"/>
      <c r="N8" s="37"/>
      <c r="O8" s="37"/>
      <c r="P8" s="37"/>
      <c r="Q8" s="37"/>
      <c r="R8" s="37"/>
    </row>
    <row r="9" spans="1:19" x14ac:dyDescent="0.25">
      <c r="A9" s="27">
        <v>20</v>
      </c>
      <c r="B9" s="38" t="s">
        <v>65</v>
      </c>
      <c r="C9" s="22"/>
      <c r="D9" s="22"/>
      <c r="E9" s="22"/>
      <c r="F9" s="22"/>
      <c r="G9" s="38" t="s">
        <v>50</v>
      </c>
      <c r="H9" s="22"/>
      <c r="I9" s="38" t="s">
        <v>51</v>
      </c>
      <c r="J9" s="22"/>
      <c r="K9" s="38" t="s">
        <v>52</v>
      </c>
      <c r="L9" s="22"/>
      <c r="M9" s="38"/>
      <c r="N9" s="38"/>
      <c r="O9" s="38"/>
      <c r="P9" s="38"/>
      <c r="Q9" s="38"/>
      <c r="R9" s="38"/>
    </row>
    <row r="10" spans="1:19" x14ac:dyDescent="0.25">
      <c r="A10" s="27">
        <v>21</v>
      </c>
      <c r="B10" s="38" t="s">
        <v>65</v>
      </c>
      <c r="C10" s="22"/>
      <c r="D10" s="22"/>
      <c r="E10" s="22"/>
      <c r="F10" s="22"/>
      <c r="G10" s="38" t="s">
        <v>50</v>
      </c>
      <c r="H10" s="22"/>
      <c r="I10" s="38" t="s">
        <v>51</v>
      </c>
      <c r="J10" s="22"/>
      <c r="K10" s="38" t="s">
        <v>52</v>
      </c>
      <c r="L10" s="22"/>
      <c r="M10" s="38"/>
      <c r="N10" s="38"/>
      <c r="O10" s="38"/>
      <c r="P10" s="38"/>
      <c r="Q10" s="38"/>
      <c r="R10" s="38"/>
    </row>
    <row r="11" spans="1:19" x14ac:dyDescent="0.25">
      <c r="A11" s="27">
        <v>22</v>
      </c>
      <c r="B11" s="38" t="s">
        <v>65</v>
      </c>
      <c r="C11" s="22"/>
      <c r="D11" s="22"/>
      <c r="E11" s="22"/>
      <c r="F11" s="22"/>
      <c r="G11" s="38" t="s">
        <v>50</v>
      </c>
      <c r="H11" s="22"/>
      <c r="I11" s="38" t="s">
        <v>51</v>
      </c>
      <c r="J11" s="22"/>
      <c r="K11" s="38" t="s">
        <v>52</v>
      </c>
      <c r="L11" s="22"/>
      <c r="M11" s="38"/>
      <c r="N11" s="38"/>
      <c r="O11" s="38"/>
      <c r="P11" s="38"/>
      <c r="Q11" s="38"/>
      <c r="R11" s="38"/>
    </row>
    <row r="12" spans="1:19" x14ac:dyDescent="0.25">
      <c r="A12" s="27">
        <v>23</v>
      </c>
      <c r="B12" s="38" t="s">
        <v>65</v>
      </c>
      <c r="C12" s="22"/>
      <c r="D12" s="22"/>
      <c r="E12" s="22"/>
      <c r="F12" s="22"/>
      <c r="G12" s="38" t="s">
        <v>50</v>
      </c>
      <c r="H12" s="22"/>
      <c r="I12" s="38" t="s">
        <v>51</v>
      </c>
      <c r="J12" s="22"/>
      <c r="K12" s="38" t="s">
        <v>52</v>
      </c>
      <c r="L12" s="22"/>
      <c r="M12" s="38"/>
      <c r="N12" s="38"/>
      <c r="O12" s="38"/>
      <c r="P12" s="38"/>
      <c r="Q12" s="38"/>
      <c r="R12" s="38"/>
    </row>
    <row r="13" spans="1:19" x14ac:dyDescent="0.25">
      <c r="A13" s="28">
        <v>24</v>
      </c>
      <c r="B13" s="34" t="s">
        <v>68</v>
      </c>
      <c r="C13" s="23"/>
      <c r="D13" s="23"/>
      <c r="E13" s="23"/>
      <c r="F13" s="23"/>
      <c r="G13" s="34" t="s">
        <v>50</v>
      </c>
      <c r="H13" s="23"/>
      <c r="I13" s="34" t="s">
        <v>51</v>
      </c>
      <c r="J13" s="23"/>
      <c r="K13" s="34" t="s">
        <v>52</v>
      </c>
      <c r="L13" s="23"/>
      <c r="M13" s="34"/>
      <c r="N13" s="34"/>
      <c r="O13" s="34"/>
      <c r="P13" s="34"/>
      <c r="Q13" s="34"/>
      <c r="R13" s="34"/>
    </row>
    <row r="14" spans="1:19" x14ac:dyDescent="0.25">
      <c r="A14" s="28">
        <v>25</v>
      </c>
      <c r="B14" s="34" t="s">
        <v>68</v>
      </c>
      <c r="C14" s="23"/>
      <c r="D14" s="23"/>
      <c r="E14" s="23"/>
      <c r="F14" s="23"/>
      <c r="G14" s="34" t="s">
        <v>50</v>
      </c>
      <c r="H14" s="23"/>
      <c r="I14" s="34" t="s">
        <v>51</v>
      </c>
      <c r="J14" s="23"/>
      <c r="K14" s="34" t="s">
        <v>52</v>
      </c>
      <c r="L14" s="23"/>
      <c r="M14" s="34"/>
      <c r="N14" s="34"/>
      <c r="O14" s="34"/>
      <c r="P14" s="34"/>
      <c r="Q14" s="34"/>
      <c r="R14" s="34"/>
    </row>
    <row r="15" spans="1:19" x14ac:dyDescent="0.25">
      <c r="A15" s="28">
        <v>26</v>
      </c>
      <c r="B15" s="34" t="s">
        <v>68</v>
      </c>
      <c r="C15" s="23"/>
      <c r="D15" s="23"/>
      <c r="E15" s="23"/>
      <c r="F15" s="23"/>
      <c r="G15" s="34" t="s">
        <v>50</v>
      </c>
      <c r="H15" s="23"/>
      <c r="I15" s="34" t="s">
        <v>51</v>
      </c>
      <c r="J15" s="23"/>
      <c r="K15" s="34" t="s">
        <v>52</v>
      </c>
      <c r="L15" s="23"/>
      <c r="M15" s="34"/>
      <c r="N15" s="34"/>
      <c r="O15" s="34"/>
      <c r="P15" s="34"/>
      <c r="Q15" s="34"/>
      <c r="R15" s="34"/>
    </row>
    <row r="16" spans="1:19" x14ac:dyDescent="0.25">
      <c r="A16" s="44">
        <v>27</v>
      </c>
      <c r="B16" s="43" t="s">
        <v>62</v>
      </c>
      <c r="C16" s="21"/>
      <c r="D16" s="21"/>
      <c r="E16" s="21"/>
      <c r="F16" s="21"/>
      <c r="G16" s="37" t="s">
        <v>50</v>
      </c>
      <c r="H16" s="21"/>
      <c r="I16" s="37" t="s">
        <v>51</v>
      </c>
      <c r="J16" s="21"/>
      <c r="K16" s="37" t="s">
        <v>52</v>
      </c>
      <c r="L16" s="21"/>
      <c r="M16" s="37"/>
      <c r="N16" s="37"/>
      <c r="O16" s="37"/>
      <c r="P16" s="37"/>
      <c r="Q16" s="37"/>
      <c r="R16" s="37"/>
    </row>
    <row r="17" spans="1:18" x14ac:dyDescent="0.25">
      <c r="A17" s="28">
        <v>28</v>
      </c>
      <c r="B17" s="28" t="s">
        <v>64</v>
      </c>
      <c r="C17" s="23"/>
      <c r="D17" s="23"/>
      <c r="E17" s="23"/>
      <c r="F17" s="23"/>
      <c r="G17" s="34" t="s">
        <v>50</v>
      </c>
      <c r="H17" s="23"/>
      <c r="I17" s="34" t="s">
        <v>51</v>
      </c>
      <c r="J17" s="23"/>
      <c r="K17" s="34" t="s">
        <v>52</v>
      </c>
      <c r="L17" s="23"/>
      <c r="M17" s="34"/>
      <c r="N17" s="34"/>
      <c r="O17" s="34"/>
      <c r="P17" s="34"/>
      <c r="Q17" s="34"/>
      <c r="R17" s="34"/>
    </row>
    <row r="18" spans="1:18" x14ac:dyDescent="0.25">
      <c r="A18" s="28">
        <v>29</v>
      </c>
      <c r="B18" s="28" t="s">
        <v>64</v>
      </c>
      <c r="C18" s="23"/>
      <c r="D18" s="23"/>
      <c r="E18" s="23"/>
      <c r="F18" s="23"/>
      <c r="G18" s="34" t="s">
        <v>50</v>
      </c>
      <c r="H18" s="23"/>
      <c r="I18" s="34" t="s">
        <v>51</v>
      </c>
      <c r="J18" s="23"/>
      <c r="K18" s="34" t="s">
        <v>52</v>
      </c>
      <c r="L18" s="23"/>
      <c r="M18" s="34"/>
      <c r="N18" s="34"/>
      <c r="O18" s="34"/>
      <c r="P18" s="34"/>
      <c r="Q18" s="34"/>
      <c r="R18" s="34"/>
    </row>
    <row r="19" spans="1:18" x14ac:dyDescent="0.25">
      <c r="A19" s="44">
        <v>30</v>
      </c>
      <c r="B19" s="43" t="s">
        <v>63</v>
      </c>
      <c r="C19" s="21"/>
      <c r="D19" s="21"/>
      <c r="E19" s="21"/>
      <c r="F19" s="21"/>
      <c r="G19" s="37" t="s">
        <v>42</v>
      </c>
      <c r="H19" s="21"/>
      <c r="I19" s="37" t="s">
        <v>43</v>
      </c>
      <c r="J19" s="21"/>
      <c r="K19" s="37" t="s">
        <v>44</v>
      </c>
      <c r="L19" s="21"/>
      <c r="M19" s="37"/>
      <c r="N19" s="37"/>
      <c r="O19" s="37"/>
      <c r="P19" s="37"/>
      <c r="Q19" s="37"/>
      <c r="R19" s="37"/>
    </row>
    <row r="20" spans="1:18" x14ac:dyDescent="0.25">
      <c r="O20" s="18"/>
      <c r="P20" s="18"/>
      <c r="Q20" s="18"/>
      <c r="R20" s="18"/>
    </row>
    <row r="22" spans="1:18" x14ac:dyDescent="0.25">
      <c r="M22" s="33" t="s">
        <v>56</v>
      </c>
    </row>
    <row r="23" spans="1:18" x14ac:dyDescent="0.25">
      <c r="M23" s="29" t="s">
        <v>57</v>
      </c>
    </row>
    <row r="24" spans="1:18" x14ac:dyDescent="0.25">
      <c r="M24" s="30" t="s">
        <v>58</v>
      </c>
    </row>
    <row r="25" spans="1:18" x14ac:dyDescent="0.25">
      <c r="M25" s="31" t="s">
        <v>59</v>
      </c>
    </row>
    <row r="26" spans="1:18" x14ac:dyDescent="0.25">
      <c r="M26" s="32" t="s">
        <v>60</v>
      </c>
    </row>
  </sheetData>
  <mergeCells count="2">
    <mergeCell ref="S1:S5"/>
    <mergeCell ref="D2:E3"/>
  </mergeCells>
  <phoneticPr fontId="21" type="noConversion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19D50C-F60D-4972-994B-BEB733BC91C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7a257099-fd18-47a9-8bae-6e6dd6ef558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6b2c37d-3d88-47df-83cd-1336f6ba25b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6834F6-45E7-466D-92AA-9CD75EBE6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RESULTADO</vt:lpstr>
      <vt:lpstr>FECHAS</vt:lpstr>
      <vt:lpstr>'ESTADO DE RESULTADO'!Área_de_impresión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Cecilia Juliao Vasquez</dc:creator>
  <cp:keywords/>
  <dc:description/>
  <cp:lastModifiedBy>Tania del Rosario</cp:lastModifiedBy>
  <cp:revision/>
  <cp:lastPrinted>2026-07-08T16:40:21Z</cp:lastPrinted>
  <dcterms:created xsi:type="dcterms:W3CDTF">2021-10-07T14:43:02Z</dcterms:created>
  <dcterms:modified xsi:type="dcterms:W3CDTF">2026-07-09T12:22:34Z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