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.pena\Downloads\"/>
    </mc:Choice>
  </mc:AlternateContent>
  <xr:revisionPtr revIDLastSave="0" documentId="8_{5BCAA334-FB6D-4426-B0A9-83AE7B001653}" xr6:coauthVersionLast="47" xr6:coauthVersionMax="47" xr10:uidLastSave="{00000000-0000-0000-0000-000000000000}"/>
  <bookViews>
    <workbookView xWindow="-120" yWindow="-120" windowWidth="29040" windowHeight="15840" xr2:uid="{84A3370C-9D8A-484B-99AA-8C591BE4E56E}"/>
  </bookViews>
  <sheets>
    <sheet name="RESULTADO" sheetId="1" r:id="rId1"/>
  </sheets>
  <externalReferences>
    <externalReference r:id="rId2"/>
  </externalReferences>
  <definedNames>
    <definedName name="_xlnm.Print_Area" localSheetId="0">RESULTADO!$A$1:$D$54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" l="1"/>
  <c r="C46" i="1"/>
  <c r="D39" i="1"/>
  <c r="C39" i="1"/>
  <c r="D29" i="1"/>
  <c r="C29" i="1"/>
  <c r="D25" i="1"/>
  <c r="C25" i="1"/>
  <c r="D16" i="1"/>
  <c r="D20" i="1" s="1"/>
  <c r="D31" i="1" s="1"/>
  <c r="D41" i="1" s="1"/>
  <c r="D48" i="1" s="1"/>
  <c r="D14" i="1"/>
  <c r="C14" i="1"/>
  <c r="D10" i="1"/>
  <c r="H1" i="1" s="1"/>
  <c r="H3" i="1" s="1"/>
  <c r="C10" i="1"/>
  <c r="G1" i="1" s="1"/>
  <c r="G3" i="1" s="1"/>
  <c r="B3" i="1"/>
  <c r="H2" i="1"/>
  <c r="G2" i="1"/>
  <c r="C16" i="1" l="1"/>
  <c r="C20" i="1" s="1"/>
  <c r="C31" i="1" s="1"/>
  <c r="C41" i="1" s="1"/>
  <c r="C48" i="1" s="1"/>
</calcChain>
</file>

<file path=xl/sharedStrings.xml><?xml version="1.0" encoding="utf-8"?>
<sst xmlns="http://schemas.openxmlformats.org/spreadsheetml/2006/main" count="41" uniqueCount="40">
  <si>
    <t>BANCO AGRICOLA DE LA REPUBLICA DOMINICANA</t>
  </si>
  <si>
    <t>ESTADO DE RESULTADOS</t>
  </si>
  <si>
    <t>VALORES EN RD$</t>
  </si>
  <si>
    <t>INGRESOS Y GASTOS</t>
  </si>
  <si>
    <t xml:space="preserve">                         2023</t>
  </si>
  <si>
    <t xml:space="preserve">                          2022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</si>
  <si>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</si>
  <si>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</si>
  <si>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</si>
  <si>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</si>
  <si>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>GASTOS FINANCIEROS</t>
  </si>
  <si>
    <t xml:space="preserve">      Intereses por captaciones</t>
  </si>
  <si>
    <t xml:space="preserve">      Intereses por Financiamientos</t>
  </si>
  <si>
    <t xml:space="preserve"> 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</si>
  <si>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</si>
  <si>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</si>
  <si>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</si>
  <si>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</si>
  <si>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</si>
  <si>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</si>
  <si>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</si>
  <si>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</si>
  <si>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</si>
  <si>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</si>
  <si>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</si>
  <si>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</si>
  <si>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</si>
  <si>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</si>
  <si>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>533.05+534.07.1+534.08+539.05+539.99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</si>
  <si>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</si>
  <si>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</si>
  <si>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</si>
  <si>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</si>
  <si>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</si>
  <si>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</si>
  <si>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>(4) - (5)</t>
  </si>
  <si>
    <t xml:space="preserve">                   Fernando Durán</t>
  </si>
  <si>
    <t xml:space="preserve">                    Lic. Maricela Checo </t>
  </si>
  <si>
    <t xml:space="preserve">            Administrador General</t>
  </si>
  <si>
    <t xml:space="preserve">                          Contralora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</si>
</sst>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\-#,##0.00;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13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8" tint="0.79998168889431442"/>
        <bgColor indexed="9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39" fontId="2" fillId="2" borderId="0" xfId="0" applyNumberFormat="1" applyFont="1" applyFill="1" applyAlignment="1">
      <alignment horizontal="center"/>
    </xf>
    <xf numFmtId="39" fontId="3" fillId="2" borderId="0" xfId="0" applyNumberFormat="1" applyFont="1" applyFill="1"/>
    <xf numFmtId="39" fontId="2" fillId="3" borderId="0" xfId="0" applyNumberFormat="1" applyFont="1" applyFill="1" applyAlignment="1">
      <alignment horizontal="left"/>
    </xf>
    <xf numFmtId="49" fontId="2" fillId="3" borderId="0" xfId="1" applyNumberFormat="1" applyFont="1" applyFill="1" applyBorder="1" applyAlignment="1" applyProtection="1">
      <alignment horizontal="center" vertical="center"/>
    </xf>
    <xf numFmtId="39" fontId="2" fillId="2" borderId="0" xfId="0" applyNumberFormat="1" applyFont="1" applyFill="1" applyAlignment="1">
      <alignment horizontal="left"/>
    </xf>
    <xf numFmtId="164" fontId="3" fillId="2" borderId="0" xfId="1" applyNumberFormat="1" applyFont="1" applyFill="1" applyAlignment="1" applyProtection="1">
      <alignment horizontal="left"/>
    </xf>
    <xf numFmtId="39" fontId="3" fillId="2" borderId="0" xfId="0" applyNumberFormat="1" applyFont="1" applyFill="1" applyAlignment="1">
      <alignment horizontal="left"/>
    </xf>
    <xf numFmtId="37" fontId="4" fillId="4" borderId="0" xfId="1" applyNumberFormat="1" applyFont="1" applyFill="1" applyAlignment="1">
      <alignment horizontal="right" vertical="top"/>
    </xf>
    <xf numFmtId="0" fontId="3" fillId="2" borderId="0" xfId="1" applyNumberFormat="1" applyFont="1" applyFill="1" applyAlignment="1">
      <alignment horizontal="center"/>
    </xf>
    <xf numFmtId="37" fontId="5" fillId="4" borderId="0" xfId="1" applyNumberFormat="1" applyFont="1" applyFill="1" applyBorder="1" applyAlignment="1">
      <alignment horizontal="right" vertical="top"/>
    </xf>
    <xf numFmtId="37" fontId="2" fillId="2" borderId="0" xfId="1" applyNumberFormat="1" applyFont="1" applyFill="1" applyBorder="1" applyAlignment="1" applyProtection="1">
      <alignment vertical="center"/>
    </xf>
    <xf numFmtId="37" fontId="3" fillId="2" borderId="0" xfId="1" applyNumberFormat="1" applyFont="1" applyFill="1" applyBorder="1" applyAlignment="1" applyProtection="1">
      <alignment vertical="center"/>
    </xf>
    <xf numFmtId="37" fontId="4" fillId="5" borderId="0" xfId="1" applyNumberFormat="1" applyFont="1" applyFill="1" applyAlignment="1">
      <alignment horizontal="right" vertical="top"/>
    </xf>
    <xf numFmtId="0" fontId="3" fillId="2" borderId="0" xfId="1" applyNumberFormat="1" applyFont="1" applyFill="1" applyBorder="1" applyAlignment="1">
      <alignment horizontal="center"/>
    </xf>
    <xf numFmtId="39" fontId="2" fillId="2" borderId="0" xfId="0" applyNumberFormat="1" applyFont="1" applyFill="1"/>
    <xf numFmtId="37" fontId="6" fillId="5" borderId="0" xfId="1" applyNumberFormat="1" applyFont="1" applyFill="1" applyBorder="1" applyAlignment="1">
      <alignment vertical="top"/>
    </xf>
    <xf numFmtId="39" fontId="3" fillId="2" borderId="0" xfId="0" applyNumberFormat="1" applyFont="1" applyFill="1" applyAlignment="1">
      <alignment horizontal="center"/>
    </xf>
    <xf numFmtId="37" fontId="3" fillId="2" borderId="0" xfId="1" applyNumberFormat="1" applyFont="1" applyFill="1" applyAlignment="1"/>
    <xf numFmtId="37" fontId="5" fillId="5" borderId="0" xfId="1" applyNumberFormat="1" applyFont="1" applyFill="1" applyBorder="1" applyAlignment="1">
      <alignment horizontal="right" vertical="top"/>
    </xf>
    <xf numFmtId="43" fontId="3" fillId="2" borderId="0" xfId="1" applyFont="1" applyFill="1" applyAlignment="1"/>
    <xf numFmtId="165" fontId="4" fillId="4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37" fontId="4" fillId="6" borderId="0" xfId="1" applyNumberFormat="1" applyFont="1" applyFill="1" applyAlignment="1">
      <alignment horizontal="center" vertical="top"/>
    </xf>
    <xf numFmtId="37" fontId="4" fillId="6" borderId="0" xfId="1" applyNumberFormat="1" applyFont="1" applyFill="1" applyBorder="1" applyAlignment="1">
      <alignment horizontal="center" vertical="top"/>
    </xf>
    <xf numFmtId="165" fontId="4" fillId="0" borderId="0" xfId="1" applyNumberFormat="1" applyFont="1" applyFill="1" applyAlignment="1">
      <alignment vertical="top"/>
    </xf>
    <xf numFmtId="37" fontId="7" fillId="7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Alignment="1" applyProtection="1">
      <alignment horizontal="left"/>
    </xf>
    <xf numFmtId="39" fontId="8" fillId="2" borderId="0" xfId="0" applyNumberFormat="1" applyFont="1" applyFill="1" applyAlignment="1">
      <alignment horizontal="left"/>
    </xf>
    <xf numFmtId="39" fontId="8" fillId="2" borderId="0" xfId="0" applyNumberFormat="1" applyFont="1" applyFill="1"/>
    <xf numFmtId="164" fontId="3" fillId="2" borderId="0" xfId="1" applyNumberFormat="1" applyFont="1" applyFill="1" applyAlignment="1"/>
    <xf numFmtId="37" fontId="9" fillId="7" borderId="0" xfId="0" applyNumberFormat="1" applyFont="1" applyFill="1"/>
    <xf numFmtId="164" fontId="3" fillId="2" borderId="0" xfId="1" applyNumberFormat="1" applyFont="1" applyFill="1" applyAlignment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114300</xdr:rowOff>
    </xdr:from>
    <xdr:to>
      <xdr:col>4</xdr:col>
      <xdr:colOff>0</xdr:colOff>
      <xdr:row>14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CFB87DDB-A9C4-4EC2-9C8B-4239DE75B9B0}"/>
            </a:ext>
          </a:extLst>
        </xdr:cNvPr>
        <xdr:cNvSpPr>
          <a:spLocks noChangeShapeType="1"/>
        </xdr:cNvSpPr>
      </xdr:nvSpPr>
      <xdr:spPr bwMode="auto">
        <a:xfrm>
          <a:off x="7667625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47625</xdr:rowOff>
    </xdr:from>
    <xdr:to>
      <xdr:col>4</xdr:col>
      <xdr:colOff>0</xdr:colOff>
      <xdr:row>25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C655E207-38E6-4DBA-ACEB-DB4EAC59024B}"/>
            </a:ext>
          </a:extLst>
        </xdr:cNvPr>
        <xdr:cNvSpPr>
          <a:spLocks noChangeShapeType="1"/>
        </xdr:cNvSpPr>
      </xdr:nvSpPr>
      <xdr:spPr bwMode="auto">
        <a:xfrm>
          <a:off x="7667625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104775</xdr:rowOff>
    </xdr:from>
    <xdr:to>
      <xdr:col>4</xdr:col>
      <xdr:colOff>0</xdr:colOff>
      <xdr:row>14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580E099C-BEED-4D2C-93C6-21588B4B1B04}"/>
            </a:ext>
          </a:extLst>
        </xdr:cNvPr>
        <xdr:cNvSpPr>
          <a:spLocks noChangeShapeType="1"/>
        </xdr:cNvSpPr>
      </xdr:nvSpPr>
      <xdr:spPr bwMode="auto">
        <a:xfrm>
          <a:off x="7667625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28575</xdr:rowOff>
    </xdr:from>
    <xdr:to>
      <xdr:col>4</xdr:col>
      <xdr:colOff>0</xdr:colOff>
      <xdr:row>32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91A1081-F813-45AE-BDC9-EB60055AC2B9}"/>
            </a:ext>
          </a:extLst>
        </xdr:cNvPr>
        <xdr:cNvSpPr>
          <a:spLocks noChangeShapeType="1"/>
        </xdr:cNvSpPr>
      </xdr:nvSpPr>
      <xdr:spPr bwMode="auto">
        <a:xfrm>
          <a:off x="7667625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76200</xdr:rowOff>
    </xdr:from>
    <xdr:to>
      <xdr:col>4</xdr:col>
      <xdr:colOff>0</xdr:colOff>
      <xdr:row>28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3AA5F294-B131-4850-BAC5-1251BC2B98A3}"/>
            </a:ext>
          </a:extLst>
        </xdr:cNvPr>
        <xdr:cNvSpPr>
          <a:spLocks noChangeShapeType="1"/>
        </xdr:cNvSpPr>
      </xdr:nvSpPr>
      <xdr:spPr bwMode="auto">
        <a:xfrm>
          <a:off x="7667625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85725</xdr:rowOff>
    </xdr:from>
    <xdr:to>
      <xdr:col>4</xdr:col>
      <xdr:colOff>0</xdr:colOff>
      <xdr:row>14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8CF5E733-E945-4A2F-ABBC-BA99FCD7FA94}"/>
            </a:ext>
          </a:extLst>
        </xdr:cNvPr>
        <xdr:cNvSpPr>
          <a:spLocks noChangeShapeType="1"/>
        </xdr:cNvSpPr>
      </xdr:nvSpPr>
      <xdr:spPr bwMode="auto">
        <a:xfrm>
          <a:off x="7667625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142875</xdr:rowOff>
    </xdr:from>
    <xdr:to>
      <xdr:col>4</xdr:col>
      <xdr:colOff>0</xdr:colOff>
      <xdr:row>26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733F5FEE-2D3D-4926-A010-F8385361CD36}"/>
            </a:ext>
          </a:extLst>
        </xdr:cNvPr>
        <xdr:cNvSpPr>
          <a:spLocks noChangeShapeType="1"/>
        </xdr:cNvSpPr>
      </xdr:nvSpPr>
      <xdr:spPr bwMode="auto">
        <a:xfrm>
          <a:off x="7667625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53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C6CAED24-FDD7-4830-94FC-01587FA3E2AA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19050</xdr:colOff>
      <xdr:row>1</xdr:row>
      <xdr:rowOff>123824</xdr:rowOff>
    </xdr:from>
    <xdr:ext cx="1295400" cy="561975"/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F5F2059-3D02-4711-B4AA-56381E3693E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.juliao\Documents\Estados%20Financieros\04%20ABRIL%202023\ESTADOS%20FINANCIEROS%20&amp;%20ANEXOS%20ABRIL%202023.xlsx" TargetMode="External"/><Relationship Id="rId1" Type="http://schemas.openxmlformats.org/officeDocument/2006/relationships/externalLinkPath" Target="/Users/p.juliao/Documents/Estados%20Financieros/04%20ABRIL%202023/ESTADOS%20FINANCIEROS%20&amp;%20ANEXOS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7-11"/>
      <sheetName val="PORTADA"/>
      <sheetName val="ACTIVO"/>
      <sheetName val="PASIVO"/>
      <sheetName val="RESULTADO"/>
      <sheetName val="FLUJO DE EFECTIVO"/>
      <sheetName val="PATRIMONIO"/>
      <sheetName val="ANEXOS"/>
      <sheetName val="7 - 11 PJ"/>
      <sheetName val="12-15"/>
      <sheetName val="16-19"/>
      <sheetName val="Hoja1"/>
      <sheetName val="20"/>
      <sheetName val="21"/>
      <sheetName val="22"/>
      <sheetName val="23"/>
      <sheetName val="24"/>
      <sheetName val="25"/>
      <sheetName val="26"/>
      <sheetName val="27"/>
      <sheetName val="27 PJ"/>
      <sheetName val="28"/>
      <sheetName val="29"/>
      <sheetName val="30"/>
      <sheetName val="FECH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B1" t="str">
            <v>AL 30 DE ABRIL 2023 Y 2022</v>
          </cell>
        </row>
        <row r="3">
          <cell r="B3" t="str">
            <v>AL 30 DE ABRIL 2023 Y 2022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117-0041-4F21-B45C-3BA8642BA2F3}">
  <sheetPr>
    <tabColor theme="7"/>
  </sheetPr>
  <dimension ref="B1:K69"/>
  <sheetViews>
    <sheetView tabSelected="1" showWhiteSpace="0" zoomScaleNormal="100" workbookViewId="0">
      <selection activeCell="D48" sqref="D48"/>
    </sheetView>
  </sheetViews>
  <sheetFormatPr baseColWidth="10" defaultColWidth="7.7109375" defaultRowHeight="17.25" x14ac:dyDescent="0.3"/>
  <cols>
    <col min="1" max="1" width="13.28515625" style="2" customWidth="1"/>
    <col min="2" max="2" width="49" style="2" customWidth="1"/>
    <col min="3" max="3" width="26.7109375" style="30" customWidth="1"/>
    <col min="4" max="4" width="26" style="30" customWidth="1"/>
    <col min="5" max="5" width="7.85546875" style="2" customWidth="1"/>
    <col min="6" max="7" width="43.85546875" style="2" hidden="1" customWidth="1"/>
    <col min="8" max="8" width="20" style="2" hidden="1" customWidth="1"/>
    <col min="9" max="9" width="16.140625" style="2" hidden="1" customWidth="1"/>
    <col min="10" max="16384" width="7.7109375" style="2"/>
  </cols>
  <sheetData>
    <row r="1" spans="2:8" x14ac:dyDescent="0.3">
      <c r="B1" s="1" t="s">
        <v>0</v>
      </c>
      <c r="C1" s="1"/>
      <c r="D1" s="1"/>
      <c r="G1" s="2">
        <f>C10+C25+C44</f>
        <v>1250149888.9300001</v>
      </c>
      <c r="H1" s="2">
        <f>D10+D25+D44</f>
        <v>1062664424</v>
      </c>
    </row>
    <row r="2" spans="2:8" x14ac:dyDescent="0.3">
      <c r="B2" s="1" t="s">
        <v>1</v>
      </c>
      <c r="C2" s="1"/>
      <c r="D2" s="1"/>
      <c r="G2" s="2">
        <f>C14+C18+C29+C39+C45</f>
        <v>990199565.67000008</v>
      </c>
      <c r="H2" s="2">
        <f>D14+D18+D29+D39+D45</f>
        <v>833744688.01999998</v>
      </c>
    </row>
    <row r="3" spans="2:8" x14ac:dyDescent="0.3">
      <c r="B3" s="1" t="str">
        <f>[1]FECHA!B3</f>
        <v>AL 30 DE ABRIL 2023 Y 2022</v>
      </c>
      <c r="C3" s="1"/>
      <c r="D3" s="1"/>
      <c r="G3" s="2">
        <f>G1-G2</f>
        <v>259950323.25999999</v>
      </c>
      <c r="H3" s="2">
        <f>H1-H2</f>
        <v>228919735.98000002</v>
      </c>
    </row>
    <row r="4" spans="2:8" x14ac:dyDescent="0.3">
      <c r="B4" s="1" t="s">
        <v>2</v>
      </c>
      <c r="C4" s="1"/>
      <c r="D4" s="1"/>
    </row>
    <row r="5" spans="2:8" x14ac:dyDescent="0.3">
      <c r="B5" s="3" t="s">
        <v>3</v>
      </c>
      <c r="C5" s="4" t="s">
        <v>4</v>
      </c>
      <c r="D5" s="4" t="s">
        <v>5</v>
      </c>
    </row>
    <row r="6" spans="2:8" x14ac:dyDescent="0.3">
      <c r="B6" s="5" t="s">
        <v>6</v>
      </c>
      <c r="C6" s="6"/>
      <c r="D6" s="6"/>
    </row>
    <row r="7" spans="2:8" x14ac:dyDescent="0.3">
      <c r="B7" s="7" t="s">
        <v>7</v>
      </c>
      <c r="C7" s="8">
        <v>36092993.140000001</v>
      </c>
      <c r="D7" s="8">
        <v>56946247.840000004</v>
      </c>
      <c r="F7" s="9"/>
    </row>
    <row r="8" spans="2:8" x14ac:dyDescent="0.3">
      <c r="B8" s="7" t="s">
        <v>8</v>
      </c>
      <c r="C8" s="8">
        <v>911612176.69000006</v>
      </c>
      <c r="D8" s="8">
        <v>762825389.47000003</v>
      </c>
      <c r="F8" s="9"/>
    </row>
    <row r="9" spans="2:8" x14ac:dyDescent="0.3">
      <c r="B9" s="7" t="s">
        <v>9</v>
      </c>
      <c r="C9" s="10">
        <v>27332269.310000002</v>
      </c>
      <c r="D9" s="10">
        <v>24149673.150000002</v>
      </c>
      <c r="F9" s="9"/>
    </row>
    <row r="10" spans="2:8" x14ac:dyDescent="0.3">
      <c r="B10" s="7"/>
      <c r="C10" s="11">
        <f>SUM(C7:C9)</f>
        <v>975037439.1400001</v>
      </c>
      <c r="D10" s="11">
        <f>SUM(D7:D9)</f>
        <v>843921310.46000004</v>
      </c>
    </row>
    <row r="11" spans="2:8" x14ac:dyDescent="0.3">
      <c r="B11" s="5" t="s">
        <v>10</v>
      </c>
      <c r="C11" s="12"/>
      <c r="D11" s="12"/>
    </row>
    <row r="12" spans="2:8" x14ac:dyDescent="0.3">
      <c r="B12" s="7" t="s">
        <v>11</v>
      </c>
      <c r="C12" s="13">
        <v>105513411.2</v>
      </c>
      <c r="D12" s="13">
        <v>94271690.890000001</v>
      </c>
      <c r="F12" s="14"/>
    </row>
    <row r="13" spans="2:8" x14ac:dyDescent="0.3">
      <c r="B13" s="7" t="s">
        <v>12</v>
      </c>
      <c r="C13" s="10">
        <v>92254486.079999998</v>
      </c>
      <c r="D13" s="10">
        <v>58273871</v>
      </c>
      <c r="F13" s="14"/>
    </row>
    <row r="14" spans="2:8" x14ac:dyDescent="0.3">
      <c r="B14" s="7" t="s">
        <v>13</v>
      </c>
      <c r="C14" s="11">
        <f>SUM(C12:C13)</f>
        <v>197767897.28</v>
      </c>
      <c r="D14" s="11">
        <f>SUM(D12:D13)</f>
        <v>152545561.88999999</v>
      </c>
    </row>
    <row r="15" spans="2:8" x14ac:dyDescent="0.3">
      <c r="C15" s="12"/>
      <c r="D15" s="12"/>
    </row>
    <row r="16" spans="2:8" x14ac:dyDescent="0.3">
      <c r="B16" s="15" t="s">
        <v>14</v>
      </c>
      <c r="C16" s="16">
        <f>C10-C14</f>
        <v>777269541.86000013</v>
      </c>
      <c r="D16" s="16">
        <f>D10-D14</f>
        <v>691375748.57000005</v>
      </c>
    </row>
    <row r="17" spans="2:11" x14ac:dyDescent="0.3">
      <c r="C17" s="11"/>
      <c r="D17" s="11"/>
    </row>
    <row r="18" spans="2:11" x14ac:dyDescent="0.3">
      <c r="B18" s="2" t="s">
        <v>15</v>
      </c>
      <c r="C18" s="12">
        <v>8559091.7699999996</v>
      </c>
      <c r="D18" s="12">
        <v>2550488.6800000002</v>
      </c>
      <c r="F18" s="17"/>
    </row>
    <row r="19" spans="2:11" x14ac:dyDescent="0.3">
      <c r="C19" s="11"/>
      <c r="D19" s="11"/>
    </row>
    <row r="20" spans="2:11" x14ac:dyDescent="0.3">
      <c r="B20" s="15" t="s">
        <v>16</v>
      </c>
      <c r="C20" s="16">
        <f>C16-C18</f>
        <v>768710450.09000015</v>
      </c>
      <c r="D20" s="16">
        <f>D16-D18</f>
        <v>688825259.8900001</v>
      </c>
    </row>
    <row r="21" spans="2:11" x14ac:dyDescent="0.3">
      <c r="B21" s="15"/>
      <c r="C21" s="18"/>
      <c r="D21" s="18"/>
    </row>
    <row r="22" spans="2:11" x14ac:dyDescent="0.3">
      <c r="B22" s="15" t="s">
        <v>17</v>
      </c>
      <c r="C22" s="12"/>
      <c r="D22" s="12"/>
    </row>
    <row r="23" spans="2:11" x14ac:dyDescent="0.3">
      <c r="B23" s="15" t="s">
        <v>18</v>
      </c>
      <c r="C23" s="13">
        <v>134895834.25</v>
      </c>
      <c r="D23" s="13">
        <v>106877697.87</v>
      </c>
      <c r="F23" s="17"/>
    </row>
    <row r="24" spans="2:11" x14ac:dyDescent="0.3">
      <c r="B24" s="2" t="s">
        <v>19</v>
      </c>
      <c r="C24" s="19">
        <v>24309779.280000001</v>
      </c>
      <c r="D24" s="19">
        <v>17855722.140000001</v>
      </c>
      <c r="F24" s="17"/>
    </row>
    <row r="25" spans="2:11" x14ac:dyDescent="0.3">
      <c r="C25" s="11">
        <f>SUM(C23:C24)</f>
        <v>159205613.53</v>
      </c>
      <c r="D25" s="11">
        <f>SUM(D23:D24)</f>
        <v>124733420.01000001</v>
      </c>
      <c r="F25" s="17"/>
    </row>
    <row r="26" spans="2:11" x14ac:dyDescent="0.3">
      <c r="B26" s="15" t="s">
        <v>20</v>
      </c>
      <c r="C26" s="12"/>
      <c r="D26" s="12"/>
    </row>
    <row r="27" spans="2:11" x14ac:dyDescent="0.3">
      <c r="B27" s="2" t="s">
        <v>21</v>
      </c>
      <c r="C27" s="13">
        <v>5895517.2400000002</v>
      </c>
      <c r="D27" s="13">
        <v>4206301.6900000004</v>
      </c>
      <c r="F27" s="17"/>
      <c r="H27" s="20"/>
    </row>
    <row r="28" spans="2:11" x14ac:dyDescent="0.3">
      <c r="B28" s="2" t="s">
        <v>22</v>
      </c>
      <c r="C28" s="19">
        <v>188718.07</v>
      </c>
      <c r="D28" s="19">
        <v>4011.63</v>
      </c>
      <c r="F28" s="17"/>
      <c r="H28" s="20"/>
    </row>
    <row r="29" spans="2:11" x14ac:dyDescent="0.3">
      <c r="C29" s="11">
        <f>SUM(C27:C28)</f>
        <v>6084235.3100000005</v>
      </c>
      <c r="D29" s="11">
        <f>SUM(D27:D28)</f>
        <v>4210313.32</v>
      </c>
      <c r="F29" s="17"/>
      <c r="H29" s="20"/>
      <c r="K29" s="21"/>
    </row>
    <row r="30" spans="2:11" x14ac:dyDescent="0.3">
      <c r="C30" s="11"/>
      <c r="D30" s="11"/>
      <c r="K30" s="21"/>
    </row>
    <row r="31" spans="2:11" x14ac:dyDescent="0.3">
      <c r="B31" s="15" t="s">
        <v>23</v>
      </c>
      <c r="C31" s="11">
        <f>C20+C25-C29</f>
        <v>921831828.31000018</v>
      </c>
      <c r="D31" s="11">
        <f>D20+D25-D29</f>
        <v>809348366.58000004</v>
      </c>
      <c r="K31" s="21"/>
    </row>
    <row r="32" spans="2:11" x14ac:dyDescent="0.3">
      <c r="B32" s="15"/>
      <c r="C32" s="11"/>
      <c r="D32" s="11"/>
      <c r="K32" s="21"/>
    </row>
    <row r="33" spans="2:8" x14ac:dyDescent="0.3">
      <c r="B33" s="15" t="s">
        <v>24</v>
      </c>
      <c r="C33" s="12"/>
      <c r="D33" s="12"/>
    </row>
    <row r="34" spans="2:8" x14ac:dyDescent="0.3">
      <c r="B34" s="2" t="s">
        <v>25</v>
      </c>
      <c r="C34" s="13">
        <v>588905987.25</v>
      </c>
      <c r="D34" s="13">
        <v>553275901.35000002</v>
      </c>
      <c r="F34" s="17"/>
      <c r="G34" s="20"/>
    </row>
    <row r="35" spans="2:8" x14ac:dyDescent="0.3">
      <c r="B35" s="2" t="s">
        <v>26</v>
      </c>
      <c r="C35" s="13">
        <v>11208392.75</v>
      </c>
      <c r="D35" s="13">
        <v>9736656.3000000007</v>
      </c>
      <c r="F35" s="17"/>
      <c r="G35" s="20"/>
    </row>
    <row r="36" spans="2:8" x14ac:dyDescent="0.3">
      <c r="B36" s="2" t="s">
        <v>27</v>
      </c>
      <c r="C36" s="13">
        <v>24792453.719999999</v>
      </c>
      <c r="D36" s="13">
        <v>23805140.469999999</v>
      </c>
      <c r="F36" s="2" t="s">
        <v>28</v>
      </c>
    </row>
    <row r="37" spans="2:8" x14ac:dyDescent="0.3">
      <c r="B37" s="2" t="s">
        <v>29</v>
      </c>
      <c r="C37" s="13">
        <v>52919696.329999998</v>
      </c>
      <c r="D37" s="13">
        <v>20951606.73</v>
      </c>
      <c r="F37" s="17"/>
      <c r="G37" s="20"/>
    </row>
    <row r="38" spans="2:8" x14ac:dyDescent="0.3">
      <c r="B38" s="2" t="s">
        <v>30</v>
      </c>
      <c r="C38" s="19">
        <v>69787109.409999996</v>
      </c>
      <c r="D38" s="19">
        <v>51943005.870000005</v>
      </c>
    </row>
    <row r="39" spans="2:8" x14ac:dyDescent="0.3">
      <c r="C39" s="11">
        <f>SUM(C34:C38)</f>
        <v>747613639.46000004</v>
      </c>
      <c r="D39" s="11">
        <f>SUM(D34:D38)</f>
        <v>659712310.72000003</v>
      </c>
    </row>
    <row r="40" spans="2:8" x14ac:dyDescent="0.3">
      <c r="C40" s="13"/>
      <c r="D40" s="13"/>
    </row>
    <row r="41" spans="2:8" x14ac:dyDescent="0.3">
      <c r="B41" s="15" t="s">
        <v>31</v>
      </c>
      <c r="C41" s="16">
        <f>C31-C39</f>
        <v>174218188.85000014</v>
      </c>
      <c r="D41" s="16">
        <f>D31-D39</f>
        <v>149636055.86000001</v>
      </c>
    </row>
    <row r="42" spans="2:8" x14ac:dyDescent="0.3">
      <c r="C42" s="12"/>
      <c r="D42" s="12"/>
    </row>
    <row r="43" spans="2:8" x14ac:dyDescent="0.3">
      <c r="B43" s="15" t="s">
        <v>32</v>
      </c>
      <c r="C43" s="12"/>
      <c r="D43" s="12"/>
      <c r="G43" s="21"/>
      <c r="H43" s="22"/>
    </row>
    <row r="44" spans="2:8" x14ac:dyDescent="0.3">
      <c r="B44" s="2" t="s">
        <v>33</v>
      </c>
      <c r="C44" s="13">
        <v>115906836.26000001</v>
      </c>
      <c r="D44" s="13">
        <v>94009693.530000001</v>
      </c>
      <c r="F44" s="23"/>
      <c r="G44" s="21"/>
      <c r="H44" s="22"/>
    </row>
    <row r="45" spans="2:8" x14ac:dyDescent="0.3">
      <c r="B45" s="2" t="s">
        <v>30</v>
      </c>
      <c r="C45" s="19">
        <v>30174701.850000001</v>
      </c>
      <c r="D45" s="19">
        <v>14726013.41</v>
      </c>
      <c r="F45" s="24"/>
      <c r="H45" s="25"/>
    </row>
    <row r="46" spans="2:8" x14ac:dyDescent="0.3">
      <c r="C46" s="11">
        <f>C44-C45</f>
        <v>85732134.409999996</v>
      </c>
      <c r="D46" s="11">
        <f>D44-D45</f>
        <v>79283680.120000005</v>
      </c>
    </row>
    <row r="47" spans="2:8" x14ac:dyDescent="0.3">
      <c r="C47" s="12"/>
      <c r="D47" s="12"/>
    </row>
    <row r="48" spans="2:8" x14ac:dyDescent="0.3">
      <c r="B48" s="15" t="s">
        <v>34</v>
      </c>
      <c r="C48" s="26">
        <f>C41+C46</f>
        <v>259950323.26000014</v>
      </c>
      <c r="D48" s="26">
        <f>D41+D46</f>
        <v>228919735.98000002</v>
      </c>
      <c r="F48" s="17" t="s">
        <v>35</v>
      </c>
    </row>
    <row r="49" spans="2:4" x14ac:dyDescent="0.3">
      <c r="C49" s="27"/>
      <c r="D49" s="27"/>
    </row>
    <row r="50" spans="2:4" x14ac:dyDescent="0.3">
      <c r="C50" s="20"/>
      <c r="D50" s="20"/>
    </row>
    <row r="51" spans="2:4" x14ac:dyDescent="0.3">
      <c r="C51" s="27"/>
      <c r="D51" s="27"/>
    </row>
    <row r="52" spans="2:4" x14ac:dyDescent="0.3">
      <c r="B52" s="28" t="s">
        <v>36</v>
      </c>
      <c r="C52" s="29" t="s">
        <v>37</v>
      </c>
      <c r="D52" s="29"/>
    </row>
    <row r="53" spans="2:4" x14ac:dyDescent="0.3">
      <c r="B53" s="7" t="s">
        <v>38</v>
      </c>
      <c r="C53" s="7" t="s">
        <v>39</v>
      </c>
      <c r="D53" s="7"/>
    </row>
    <row r="54" spans="2:4" x14ac:dyDescent="0.3">
      <c r="B54" s="28"/>
      <c r="D54" s="31">
        <v>3</v>
      </c>
    </row>
    <row r="55" spans="2:4" x14ac:dyDescent="0.3">
      <c r="C55" s="32"/>
      <c r="D55" s="32"/>
    </row>
    <row r="56" spans="2:4" x14ac:dyDescent="0.3">
      <c r="C56" s="32"/>
      <c r="D56" s="32"/>
    </row>
    <row r="57" spans="2:4" x14ac:dyDescent="0.3">
      <c r="C57" s="32"/>
      <c r="D57" s="32"/>
    </row>
    <row r="58" spans="2:4" x14ac:dyDescent="0.3">
      <c r="C58" s="32"/>
      <c r="D58" s="32"/>
    </row>
    <row r="59" spans="2:4" x14ac:dyDescent="0.3">
      <c r="C59" s="32"/>
      <c r="D59" s="32"/>
    </row>
    <row r="60" spans="2:4" x14ac:dyDescent="0.3">
      <c r="C60" s="32"/>
      <c r="D60" s="32"/>
    </row>
    <row r="61" spans="2:4" x14ac:dyDescent="0.3">
      <c r="C61" s="32"/>
      <c r="D61" s="32"/>
    </row>
    <row r="62" spans="2:4" x14ac:dyDescent="0.3">
      <c r="C62" s="32"/>
      <c r="D62" s="32"/>
    </row>
    <row r="63" spans="2:4" x14ac:dyDescent="0.3">
      <c r="C63" s="32"/>
      <c r="D63" s="32"/>
    </row>
    <row r="64" spans="2:4" x14ac:dyDescent="0.3">
      <c r="C64" s="32"/>
      <c r="D64" s="32"/>
    </row>
    <row r="65" spans="3:4" x14ac:dyDescent="0.3">
      <c r="C65" s="32"/>
      <c r="D65" s="32"/>
    </row>
    <row r="66" spans="3:4" x14ac:dyDescent="0.3">
      <c r="C66" s="32"/>
      <c r="D66" s="32"/>
    </row>
    <row r="67" spans="3:4" x14ac:dyDescent="0.3">
      <c r="C67" s="32"/>
      <c r="D67" s="32"/>
    </row>
    <row r="68" spans="3:4" x14ac:dyDescent="0.3">
      <c r="C68" s="32"/>
      <c r="D68" s="32"/>
    </row>
    <row r="69" spans="3:4" x14ac:dyDescent="0.3">
      <c r="C69" s="32"/>
      <c r="D69" s="32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</vt:lpstr>
      <vt:lpstr>RESULTADO!Área_de_impresión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Harolin Esther Peña Montero</dc:creator>
  <cp:lastModifiedBy>Harolin Esther Peña Montero</cp:lastModifiedBy>
  <dcterms:created xsi:type="dcterms:W3CDTF">2023-07-11T13:05:39Z</dcterms:created>
  <dcterms:modified xsi:type="dcterms:W3CDTF">2023-07-11T13:16:36Z</dcterms:modified>
</cp:coreProperties>
</file>